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2" windowWidth="9420" windowHeight="4080" activeTab="0"/>
  </bookViews>
  <sheets>
    <sheet name="другие культуры " sheetId="1" r:id="rId1"/>
  </sheets>
  <definedNames>
    <definedName name="_xlnm.Print_Titles" localSheetId="0">'другие культуры '!$9:$14</definedName>
  </definedNames>
  <calcPr fullCalcOnLoad="1"/>
</workbook>
</file>

<file path=xl/sharedStrings.xml><?xml version="1.0" encoding="utf-8"?>
<sst xmlns="http://schemas.openxmlformats.org/spreadsheetml/2006/main" count="229" uniqueCount="107">
  <si>
    <t>элита</t>
  </si>
  <si>
    <t>С-2</t>
  </si>
  <si>
    <t>F-1</t>
  </si>
  <si>
    <t>КХ "Энгельса"</t>
  </si>
  <si>
    <t>КОСХ</t>
  </si>
  <si>
    <t>тонн</t>
  </si>
  <si>
    <t>C-1</t>
  </si>
  <si>
    <t>суперэлита</t>
  </si>
  <si>
    <t>СКХ "Элдияр"</t>
  </si>
  <si>
    <t>Интенсивная</t>
  </si>
  <si>
    <t>Гетьман</t>
  </si>
  <si>
    <t>К №59</t>
  </si>
  <si>
    <t>К №44</t>
  </si>
  <si>
    <t>Кыргызский-6</t>
  </si>
  <si>
    <t>Кулиза</t>
  </si>
  <si>
    <t xml:space="preserve"> КОСС по сах. свекле</t>
  </si>
  <si>
    <t>ССК "Заря"</t>
  </si>
  <si>
    <t>Казахстанская-10</t>
  </si>
  <si>
    <t>Максат</t>
  </si>
  <si>
    <t>Приазовский-9</t>
  </si>
  <si>
    <t>Жаным</t>
  </si>
  <si>
    <t>Гелиос</t>
  </si>
  <si>
    <t>Бестам</t>
  </si>
  <si>
    <t xml:space="preserve"> ОсОО АПК "Эл-Дан-Аталык"</t>
  </si>
  <si>
    <t>Нутанс-89</t>
  </si>
  <si>
    <t>Владлен</t>
  </si>
  <si>
    <t>СХ "Бакыт-Дос"</t>
  </si>
  <si>
    <t>СК "Кызыл-Октябрь"</t>
  </si>
  <si>
    <t>Вакула</t>
  </si>
  <si>
    <t>СХК "КОСС"</t>
  </si>
  <si>
    <t>СХК "Агропромтехэнерго"</t>
  </si>
  <si>
    <t>Дордой-16</t>
  </si>
  <si>
    <t>ЧСКХ "Макин"</t>
  </si>
  <si>
    <t>КСХ "Победитель"</t>
  </si>
  <si>
    <t>Аталык 425МВ</t>
  </si>
  <si>
    <t>КХ "Тазажан"</t>
  </si>
  <si>
    <t>Дарья</t>
  </si>
  <si>
    <t>ККСК "Таза Жан Агро"</t>
  </si>
  <si>
    <t>СХ "Улгу"</t>
  </si>
  <si>
    <t>СХ "Чон-Булак Кытай"</t>
  </si>
  <si>
    <t>СХ "Тамчы-Суу"</t>
  </si>
  <si>
    <t>СХ "Кайып-Ата"</t>
  </si>
  <si>
    <t>СХ   "Доолот"</t>
  </si>
  <si>
    <t>КСХ "Бобок"</t>
  </si>
  <si>
    <t>КСХ "Чон Айбаш"</t>
  </si>
  <si>
    <t>СК "Ак-Алтын"</t>
  </si>
  <si>
    <t>Октябрский-70</t>
  </si>
  <si>
    <t>ГСИС</t>
  </si>
  <si>
    <t>эспарцет</t>
  </si>
  <si>
    <t>Белек</t>
  </si>
  <si>
    <t>ОсОО "Байсал-Сервис"</t>
  </si>
  <si>
    <t>КХ  Дархан-Баба-Дыйкан</t>
  </si>
  <si>
    <t>СПК "Айкол"</t>
  </si>
  <si>
    <t>КСХ "Адилет"</t>
  </si>
  <si>
    <t>ССПК "Мукай"</t>
  </si>
  <si>
    <t>СХПК "Жайыл"</t>
  </si>
  <si>
    <t>КХ "Раимбек"</t>
  </si>
  <si>
    <t>Караван</t>
  </si>
  <si>
    <t>Иссык-Кульский</t>
  </si>
  <si>
    <t>Д. Тен</t>
  </si>
  <si>
    <t>СК "Оомат-Агро"</t>
  </si>
  <si>
    <t>Аталык 377МВ</t>
  </si>
  <si>
    <t>СХК "Заветы Ильича"</t>
  </si>
  <si>
    <t>СПК "Чекир-Суу"</t>
  </si>
  <si>
    <t>СК ННН - 3</t>
  </si>
  <si>
    <t>(29.04.2021 г.)</t>
  </si>
  <si>
    <t xml:space="preserve">  өсүмдүктөрүнүн сортторун жаңылоо жана мамлекеттик дотациялоого сунушталган үрөнү жөнүндө </t>
  </si>
  <si>
    <t xml:space="preserve">МААЛЫМАТ </t>
  </si>
  <si>
    <t>Облустар, райондор</t>
  </si>
  <si>
    <t>Үрөнчүлүк чарбанын аты</t>
  </si>
  <si>
    <t>Өсүмдүк-</t>
  </si>
  <si>
    <t>Сорту</t>
  </si>
  <si>
    <t>Баары,</t>
  </si>
  <si>
    <t>түн, түрү</t>
  </si>
  <si>
    <t xml:space="preserve"> репродукциясы, тонн </t>
  </si>
  <si>
    <t xml:space="preserve"> сортторду жаңылоо</t>
  </si>
  <si>
    <t xml:space="preserve"> дотациялоо</t>
  </si>
  <si>
    <t>жаздык буудай</t>
  </si>
  <si>
    <t>жаздык арпа</t>
  </si>
  <si>
    <t>жөгүрү</t>
  </si>
  <si>
    <t>пахта</t>
  </si>
  <si>
    <t>Баары:</t>
  </si>
  <si>
    <t>Республика:</t>
  </si>
  <si>
    <t>Ош  облусу</t>
  </si>
  <si>
    <t>Кара-Кулжа р-ну</t>
  </si>
  <si>
    <t>Кара-Суу р-ну</t>
  </si>
  <si>
    <t>Джалал-Абад  облусу</t>
  </si>
  <si>
    <t>Базар-Коргон р-ну</t>
  </si>
  <si>
    <t>Ысык-Көл  облусу</t>
  </si>
  <si>
    <t>Ак-Суу р-ну</t>
  </si>
  <si>
    <t>Жети-Өгуз р-ну</t>
  </si>
  <si>
    <t>Нарын облусу</t>
  </si>
  <si>
    <t>Жумгал р-ну</t>
  </si>
  <si>
    <t>Нарын р-ну</t>
  </si>
  <si>
    <t>Кочкор  р-ну</t>
  </si>
  <si>
    <t>Чуй облусу</t>
  </si>
  <si>
    <t>Кемин р-ну</t>
  </si>
  <si>
    <t>Ысык-Ата р-ну</t>
  </si>
  <si>
    <t>Сокулук р-ну</t>
  </si>
  <si>
    <t>Моска р-ну</t>
  </si>
  <si>
    <t>Жайыл р-ну</t>
  </si>
  <si>
    <t xml:space="preserve">       Айыл чарба өсүмдүктөрүн </t>
  </si>
  <si>
    <t>экспертизалоо  департаментинин мүдүрү</t>
  </si>
  <si>
    <t>Түп р-ну</t>
  </si>
  <si>
    <t>Тоң  р-ну</t>
  </si>
  <si>
    <t xml:space="preserve">Кыргыз Республикасынын  үрөнчүлүк чарбаларынын 2021- жылдын түшүмү үчүн жаздык </t>
  </si>
  <si>
    <t>СХ "Чынар"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</si>
</sst>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сом&quot;;\-#,##0&quot;сом&quot;"/>
    <numFmt numFmtId="173" formatCode="#,##0&quot;сом&quot;;[Red]\-#,##0&quot;сом&quot;"/>
    <numFmt numFmtId="174" formatCode="#,##0.00&quot;сом&quot;;\-#,##0.00&quot;сом&quot;"/>
    <numFmt numFmtId="175" formatCode="#,##0.00&quot;сом&quot;;[Red]\-#,##0.00&quot;сом&quot;"/>
    <numFmt numFmtId="176" formatCode="_-* #,##0&quot;сом&quot;_-;\-* #,##0&quot;сом&quot;_-;_-* &quot;-&quot;&quot;сом&quot;_-;_-@_-"/>
    <numFmt numFmtId="177" formatCode="_-* #,##0_с_о_м_-;\-* #,##0_с_о_м_-;_-* &quot;-&quot;_с_о_м_-;_-@_-"/>
    <numFmt numFmtId="178" formatCode="_-* #,##0.00&quot;сом&quot;_-;\-* #,##0.00&quot;сом&quot;_-;_-* &quot;-&quot;??&quot;сом&quot;_-;_-@_-"/>
    <numFmt numFmtId="179" formatCode="_-* #,##0.00_с_о_м_-;\-* #,##0.00_с_о_м_-;_-* &quot;-&quot;??_с_о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_-* #,##0.0_р_._-;\-* #,##0.0_р_._-;_-* &quot;-&quot;??_р_._-;_-@_-"/>
    <numFmt numFmtId="193" formatCode="_-* #,##0_р_._-;\-* #,##0_р_._-;_-* &quot;-&quot;??_р_._-;_-@_-"/>
    <numFmt numFmtId="194" formatCode="0.000"/>
    <numFmt numFmtId="195" formatCode="0.0000"/>
    <numFmt numFmtId="196" formatCode="0.00000"/>
    <numFmt numFmtId="197" formatCode="_-* #,##0.000_р_._-;\-* #,##0.000_р_._-;_-* &quot;-&quot;??_р_._-;_-@_-"/>
    <numFmt numFmtId="198" formatCode="_-* #,##0.0000_р_._-;\-* #,##0.0000_р_._-;_-* &quot;-&quot;??_р_._-;_-@_-"/>
    <numFmt numFmtId="199" formatCode="0.000000"/>
    <numFmt numFmtId="200" formatCode="0.0000000"/>
    <numFmt numFmtId="201" formatCode="0.00000000"/>
    <numFmt numFmtId="202" formatCode="_-* #,##0.0_р_._-;\-* #,##0.0_р_._-;_-* &quot;-&quot;?_р_._-;_-@_-"/>
    <numFmt numFmtId="203" formatCode="0.0%"/>
    <numFmt numFmtId="204" formatCode="0.000000000"/>
    <numFmt numFmtId="205" formatCode="[$€-2]\ ###,000_);[Red]\([$€-2]\ ###,000\)"/>
    <numFmt numFmtId="206" formatCode="0.0000000000"/>
    <numFmt numFmtId="207" formatCode="0.00000000000"/>
    <numFmt numFmtId="208" formatCode="0.000000000000"/>
    <numFmt numFmtId="209" formatCode="0.000000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4"/>
      <name val="Times New Roman Cyr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88" fontId="0" fillId="0" borderId="0" xfId="0" applyNumberFormat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4" fontId="6" fillId="0" borderId="1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194" fontId="4" fillId="0" borderId="12" xfId="0" applyNumberFormat="1" applyFont="1" applyBorder="1" applyAlignment="1">
      <alignment horizontal="center" vertical="center"/>
    </xf>
    <xf numFmtId="194" fontId="6" fillId="0" borderId="12" xfId="0" applyNumberFormat="1" applyFont="1" applyBorder="1" applyAlignment="1">
      <alignment horizontal="center" vertical="center"/>
    </xf>
    <xf numFmtId="194" fontId="6" fillId="33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Border="1" applyAlignment="1">
      <alignment horizontal="center" vertical="center" wrapText="1"/>
    </xf>
    <xf numFmtId="194" fontId="4" fillId="0" borderId="13" xfId="0" applyNumberFormat="1" applyFont="1" applyBorder="1" applyAlignment="1">
      <alignment horizontal="center" vertical="center" wrapText="1"/>
    </xf>
    <xf numFmtId="194" fontId="6" fillId="0" borderId="13" xfId="0" applyNumberFormat="1" applyFont="1" applyBorder="1" applyAlignment="1">
      <alignment horizontal="center" vertical="center" wrapText="1"/>
    </xf>
    <xf numFmtId="194" fontId="6" fillId="0" borderId="14" xfId="0" applyNumberFormat="1" applyFont="1" applyBorder="1" applyAlignment="1">
      <alignment horizontal="center" vertical="center"/>
    </xf>
    <xf numFmtId="194" fontId="6" fillId="0" borderId="14" xfId="0" applyNumberFormat="1" applyFont="1" applyBorder="1" applyAlignment="1">
      <alignment horizontal="center" vertical="center" wrapText="1"/>
    </xf>
    <xf numFmtId="194" fontId="6" fillId="0" borderId="17" xfId="0" applyNumberFormat="1" applyFont="1" applyBorder="1" applyAlignment="1">
      <alignment horizontal="center" vertical="center" wrapText="1"/>
    </xf>
    <xf numFmtId="194" fontId="4" fillId="0" borderId="14" xfId="0" applyNumberFormat="1" applyFont="1" applyBorder="1" applyAlignment="1">
      <alignment horizontal="center" vertical="center"/>
    </xf>
    <xf numFmtId="194" fontId="4" fillId="0" borderId="17" xfId="0" applyNumberFormat="1" applyFont="1" applyBorder="1" applyAlignment="1">
      <alignment horizontal="center" vertical="center"/>
    </xf>
    <xf numFmtId="194" fontId="6" fillId="0" borderId="17" xfId="0" applyNumberFormat="1" applyFont="1" applyBorder="1" applyAlignment="1">
      <alignment horizontal="center" vertical="center"/>
    </xf>
    <xf numFmtId="19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194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1"/>
  <sheetViews>
    <sheetView tabSelected="1" zoomScale="54" zoomScaleNormal="54" zoomScalePageLayoutView="0" workbookViewId="0" topLeftCell="A1">
      <pane ySplit="14" topLeftCell="A15" activePane="bottomLeft" state="frozen"/>
      <selection pane="topLeft" activeCell="A1" sqref="A1"/>
      <selection pane="bottomLeft" activeCell="L22" sqref="L22"/>
    </sheetView>
  </sheetViews>
  <sheetFormatPr defaultColWidth="9.00390625" defaultRowHeight="12.75"/>
  <cols>
    <col min="1" max="1" width="31.125" style="0" customWidth="1"/>
    <col min="2" max="2" width="34.50390625" style="0" customWidth="1"/>
    <col min="3" max="3" width="23.875" style="0" customWidth="1"/>
    <col min="4" max="4" width="21.375" style="0" customWidth="1"/>
    <col min="5" max="5" width="13.875" style="0" customWidth="1"/>
    <col min="6" max="6" width="9.375" style="0" customWidth="1"/>
    <col min="7" max="7" width="13.50390625" style="0" customWidth="1"/>
    <col min="8" max="8" width="10.50390625" style="0" customWidth="1"/>
    <col min="9" max="9" width="12.75390625" style="0" customWidth="1"/>
    <col min="10" max="10" width="18.125" style="0" customWidth="1"/>
  </cols>
  <sheetData>
    <row r="2" spans="1:10" ht="2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20.25">
      <c r="A3" s="70" t="s">
        <v>105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0.25">
      <c r="A4" s="70" t="s">
        <v>66</v>
      </c>
      <c r="B4" s="70"/>
      <c r="C4" s="70"/>
      <c r="D4" s="70"/>
      <c r="E4" s="70"/>
      <c r="F4" s="70"/>
      <c r="G4" s="70"/>
      <c r="H4" s="70"/>
      <c r="I4" s="70"/>
      <c r="J4" s="70"/>
    </row>
    <row r="5" spans="1:10" ht="20.25">
      <c r="A5" s="70" t="s">
        <v>67</v>
      </c>
      <c r="B5" s="70"/>
      <c r="C5" s="70"/>
      <c r="D5" s="70"/>
      <c r="E5" s="70"/>
      <c r="F5" s="70"/>
      <c r="G5" s="70"/>
      <c r="H5" s="70"/>
      <c r="I5" s="70"/>
      <c r="J5" s="70"/>
    </row>
    <row r="8" spans="1:10" ht="17.25">
      <c r="A8" s="2"/>
      <c r="B8" s="2"/>
      <c r="C8" s="2"/>
      <c r="D8" s="2"/>
      <c r="E8" s="2"/>
      <c r="F8" s="1"/>
      <c r="G8" s="1"/>
      <c r="H8" s="1"/>
      <c r="I8" s="1"/>
      <c r="J8" s="26" t="s">
        <v>65</v>
      </c>
    </row>
    <row r="9" spans="1:10" ht="18">
      <c r="A9" s="52" t="s">
        <v>68</v>
      </c>
      <c r="B9" s="53" t="s">
        <v>69</v>
      </c>
      <c r="C9" s="54" t="s">
        <v>70</v>
      </c>
      <c r="D9" s="55" t="s">
        <v>71</v>
      </c>
      <c r="E9" s="27" t="s">
        <v>72</v>
      </c>
      <c r="F9" s="68" t="s">
        <v>74</v>
      </c>
      <c r="G9" s="68"/>
      <c r="H9" s="68"/>
      <c r="I9" s="68"/>
      <c r="J9" s="69"/>
    </row>
    <row r="10" spans="1:10" ht="18">
      <c r="A10" s="56"/>
      <c r="B10" s="57"/>
      <c r="C10" s="56" t="s">
        <v>73</v>
      </c>
      <c r="D10" s="58"/>
      <c r="E10" s="56" t="s">
        <v>5</v>
      </c>
      <c r="F10" s="66" t="s">
        <v>75</v>
      </c>
      <c r="G10" s="66"/>
      <c r="H10" s="66"/>
      <c r="I10" s="66"/>
      <c r="J10" s="54" t="s">
        <v>76</v>
      </c>
    </row>
    <row r="11" spans="1:10" ht="18">
      <c r="A11" s="56"/>
      <c r="B11" s="57"/>
      <c r="C11" s="57"/>
      <c r="D11" s="22"/>
      <c r="E11" s="56"/>
      <c r="F11" s="67"/>
      <c r="G11" s="67"/>
      <c r="H11" s="67"/>
      <c r="I11" s="67"/>
      <c r="J11" s="56"/>
    </row>
    <row r="12" spans="1:10" ht="18">
      <c r="A12" s="56"/>
      <c r="B12" s="57"/>
      <c r="C12" s="57"/>
      <c r="D12" s="22"/>
      <c r="E12" s="56"/>
      <c r="F12" s="62" t="s">
        <v>2</v>
      </c>
      <c r="G12" s="55" t="s">
        <v>7</v>
      </c>
      <c r="H12" s="55" t="s">
        <v>0</v>
      </c>
      <c r="I12" s="55" t="s">
        <v>6</v>
      </c>
      <c r="J12" s="54" t="s">
        <v>1</v>
      </c>
    </row>
    <row r="13" spans="1:10" ht="18">
      <c r="A13" s="56"/>
      <c r="B13" s="57"/>
      <c r="C13" s="57"/>
      <c r="D13" s="22"/>
      <c r="E13" s="56"/>
      <c r="F13" s="22" t="s">
        <v>5</v>
      </c>
      <c r="G13" s="58" t="s">
        <v>5</v>
      </c>
      <c r="H13" s="58" t="s">
        <v>5</v>
      </c>
      <c r="I13" s="58" t="s">
        <v>5</v>
      </c>
      <c r="J13" s="56" t="s">
        <v>5</v>
      </c>
    </row>
    <row r="14" spans="1:10" ht="18">
      <c r="A14" s="59"/>
      <c r="B14" s="60"/>
      <c r="C14" s="60"/>
      <c r="D14" s="61"/>
      <c r="E14" s="59"/>
      <c r="F14" s="61"/>
      <c r="G14" s="63"/>
      <c r="H14" s="63"/>
      <c r="I14" s="63"/>
      <c r="J14" s="59"/>
    </row>
    <row r="15" spans="1:10" ht="1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7.25">
      <c r="A16" s="64" t="s">
        <v>82</v>
      </c>
      <c r="B16" s="5"/>
      <c r="C16" s="64" t="s">
        <v>77</v>
      </c>
      <c r="D16" s="6"/>
      <c r="E16" s="35">
        <f aca="true" t="shared" si="0" ref="E16:J16">SUM(E23+E43+E87+E74)</f>
        <v>715.489</v>
      </c>
      <c r="F16" s="35">
        <f t="shared" si="0"/>
        <v>0</v>
      </c>
      <c r="G16" s="35">
        <f t="shared" si="0"/>
        <v>0</v>
      </c>
      <c r="H16" s="35">
        <f t="shared" si="0"/>
        <v>49.45</v>
      </c>
      <c r="I16" s="35">
        <f t="shared" si="0"/>
        <v>383.086</v>
      </c>
      <c r="J16" s="35">
        <f t="shared" si="0"/>
        <v>282.953</v>
      </c>
    </row>
    <row r="17" spans="1:10" ht="17.25">
      <c r="A17" s="5"/>
      <c r="B17" s="5"/>
      <c r="C17" s="64" t="s">
        <v>78</v>
      </c>
      <c r="D17" s="6"/>
      <c r="E17" s="35">
        <f aca="true" t="shared" si="1" ref="E17:J17">SUM(E24+E88+E44+E75)</f>
        <v>1497.44</v>
      </c>
      <c r="F17" s="35">
        <f t="shared" si="1"/>
        <v>0</v>
      </c>
      <c r="G17" s="35">
        <f t="shared" si="1"/>
        <v>2</v>
      </c>
      <c r="H17" s="35">
        <f t="shared" si="1"/>
        <v>131.2</v>
      </c>
      <c r="I17" s="35">
        <f t="shared" si="1"/>
        <v>984.48</v>
      </c>
      <c r="J17" s="35">
        <f t="shared" si="1"/>
        <v>379.76</v>
      </c>
    </row>
    <row r="18" spans="1:10" ht="17.25">
      <c r="A18" s="5"/>
      <c r="B18" s="5"/>
      <c r="C18" s="6" t="s">
        <v>79</v>
      </c>
      <c r="D18" s="6"/>
      <c r="E18" s="35">
        <f aca="true" t="shared" si="2" ref="E18:J18">SUM(E89)</f>
        <v>33</v>
      </c>
      <c r="F18" s="35">
        <f t="shared" si="2"/>
        <v>33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</row>
    <row r="19" spans="1:10" ht="17.25">
      <c r="A19" s="5"/>
      <c r="B19" s="5"/>
      <c r="C19" s="64" t="s">
        <v>80</v>
      </c>
      <c r="D19" s="6"/>
      <c r="E19" s="35">
        <f aca="true" t="shared" si="3" ref="E19:J19">SUM(E25+E39)</f>
        <v>56</v>
      </c>
      <c r="F19" s="35">
        <f t="shared" si="3"/>
        <v>0</v>
      </c>
      <c r="G19" s="35">
        <f t="shared" si="3"/>
        <v>0</v>
      </c>
      <c r="H19" s="35">
        <f t="shared" si="3"/>
        <v>5</v>
      </c>
      <c r="I19" s="35">
        <f t="shared" si="3"/>
        <v>0</v>
      </c>
      <c r="J19" s="35">
        <f t="shared" si="3"/>
        <v>51</v>
      </c>
    </row>
    <row r="20" spans="1:10" ht="17.25">
      <c r="A20" s="5"/>
      <c r="B20" s="9"/>
      <c r="C20" s="6" t="s">
        <v>48</v>
      </c>
      <c r="D20" s="6"/>
      <c r="E20" s="35">
        <f aca="true" t="shared" si="4" ref="E20:J20">SUM(E45)</f>
        <v>32.4</v>
      </c>
      <c r="F20" s="35">
        <f t="shared" si="4"/>
        <v>0</v>
      </c>
      <c r="G20" s="35">
        <f t="shared" si="4"/>
        <v>0</v>
      </c>
      <c r="H20" s="35">
        <f t="shared" si="4"/>
        <v>0</v>
      </c>
      <c r="I20" s="35">
        <f t="shared" si="4"/>
        <v>0</v>
      </c>
      <c r="J20" s="35">
        <f t="shared" si="4"/>
        <v>32.4</v>
      </c>
    </row>
    <row r="21" spans="1:11" ht="17.25">
      <c r="A21" s="5"/>
      <c r="B21" s="9"/>
      <c r="C21" s="6" t="s">
        <v>81</v>
      </c>
      <c r="D21" s="6"/>
      <c r="E21" s="50">
        <f aca="true" t="shared" si="5" ref="E21:J21">SUM(E16+E17+E18+E19+E20)</f>
        <v>2334.329</v>
      </c>
      <c r="F21" s="50">
        <f t="shared" si="5"/>
        <v>33</v>
      </c>
      <c r="G21" s="50">
        <f t="shared" si="5"/>
        <v>2</v>
      </c>
      <c r="H21" s="50">
        <f t="shared" si="5"/>
        <v>185.64999999999998</v>
      </c>
      <c r="I21" s="50">
        <f t="shared" si="5"/>
        <v>1367.566</v>
      </c>
      <c r="J21" s="50">
        <f t="shared" si="5"/>
        <v>746.1129999999999</v>
      </c>
      <c r="K21" s="47"/>
    </row>
    <row r="22" spans="1:11" ht="18">
      <c r="A22" s="7"/>
      <c r="B22" s="8"/>
      <c r="C22" s="4"/>
      <c r="D22" s="4"/>
      <c r="E22" s="36"/>
      <c r="F22" s="36"/>
      <c r="G22" s="36"/>
      <c r="H22" s="36"/>
      <c r="I22" s="36"/>
      <c r="J22" s="36"/>
      <c r="K22" s="47"/>
    </row>
    <row r="23" spans="1:10" ht="17.25">
      <c r="A23" s="64" t="s">
        <v>83</v>
      </c>
      <c r="B23" s="5"/>
      <c r="C23" s="64" t="s">
        <v>77</v>
      </c>
      <c r="D23" s="6"/>
      <c r="E23" s="35">
        <f aca="true" t="shared" si="6" ref="E23:J23">SUM(E27+E29)</f>
        <v>57.87</v>
      </c>
      <c r="F23" s="35">
        <f t="shared" si="6"/>
        <v>0</v>
      </c>
      <c r="G23" s="35">
        <f t="shared" si="6"/>
        <v>0</v>
      </c>
      <c r="H23" s="35">
        <f t="shared" si="6"/>
        <v>0</v>
      </c>
      <c r="I23" s="35">
        <f t="shared" si="6"/>
        <v>7.87</v>
      </c>
      <c r="J23" s="35">
        <f t="shared" si="6"/>
        <v>50</v>
      </c>
    </row>
    <row r="24" spans="1:10" ht="17.25">
      <c r="A24" s="9"/>
      <c r="B24" s="9"/>
      <c r="C24" s="64" t="s">
        <v>78</v>
      </c>
      <c r="D24" s="6"/>
      <c r="E24" s="35">
        <f aca="true" t="shared" si="7" ref="E24:J24">SUM(E28+E30)</f>
        <v>81.25</v>
      </c>
      <c r="F24" s="35">
        <f t="shared" si="7"/>
        <v>0</v>
      </c>
      <c r="G24" s="35">
        <f t="shared" si="7"/>
        <v>0</v>
      </c>
      <c r="H24" s="35">
        <f t="shared" si="7"/>
        <v>0</v>
      </c>
      <c r="I24" s="35">
        <f t="shared" si="7"/>
        <v>0</v>
      </c>
      <c r="J24" s="35">
        <f t="shared" si="7"/>
        <v>81.25</v>
      </c>
    </row>
    <row r="25" spans="1:10" ht="17.25">
      <c r="A25" s="9"/>
      <c r="B25" s="9"/>
      <c r="C25" s="64" t="s">
        <v>80</v>
      </c>
      <c r="D25" s="6"/>
      <c r="E25" s="35">
        <f aca="true" t="shared" si="8" ref="E25:J25">SUM(E32+E33+E35+E37)</f>
        <v>41</v>
      </c>
      <c r="F25" s="35">
        <f t="shared" si="8"/>
        <v>0</v>
      </c>
      <c r="G25" s="35">
        <f t="shared" si="8"/>
        <v>0</v>
      </c>
      <c r="H25" s="35">
        <f t="shared" si="8"/>
        <v>5</v>
      </c>
      <c r="I25" s="35">
        <f t="shared" si="8"/>
        <v>0</v>
      </c>
      <c r="J25" s="35">
        <f t="shared" si="8"/>
        <v>36</v>
      </c>
    </row>
    <row r="26" spans="1:10" ht="18">
      <c r="A26" s="12"/>
      <c r="B26" s="13"/>
      <c r="C26" s="4"/>
      <c r="D26" s="4"/>
      <c r="E26" s="36"/>
      <c r="F26" s="38"/>
      <c r="G26" s="38"/>
      <c r="H26" s="39"/>
      <c r="I26" s="38"/>
      <c r="J26" s="33"/>
    </row>
    <row r="27" spans="1:10" ht="18">
      <c r="A27" s="12" t="s">
        <v>84</v>
      </c>
      <c r="B27" s="10" t="s">
        <v>41</v>
      </c>
      <c r="C27" s="19" t="s">
        <v>77</v>
      </c>
      <c r="D27" s="4" t="s">
        <v>9</v>
      </c>
      <c r="E27" s="36">
        <f aca="true" t="shared" si="9" ref="E27:E37">SUM(F27+G27+H27+I27+J27)</f>
        <v>7.87</v>
      </c>
      <c r="F27" s="33"/>
      <c r="G27" s="33"/>
      <c r="H27" s="40"/>
      <c r="I27" s="33">
        <v>7.87</v>
      </c>
      <c r="J27" s="33"/>
    </row>
    <row r="28" spans="1:10" ht="18">
      <c r="A28" s="12"/>
      <c r="B28" s="10"/>
      <c r="C28" s="19" t="s">
        <v>78</v>
      </c>
      <c r="D28" s="11" t="s">
        <v>14</v>
      </c>
      <c r="E28" s="36">
        <f t="shared" si="9"/>
        <v>11.25</v>
      </c>
      <c r="F28" s="33"/>
      <c r="G28" s="33"/>
      <c r="H28" s="40"/>
      <c r="I28" s="33"/>
      <c r="J28" s="33">
        <v>11.25</v>
      </c>
    </row>
    <row r="29" spans="1:10" ht="18">
      <c r="A29" s="12"/>
      <c r="B29" s="10" t="s">
        <v>42</v>
      </c>
      <c r="C29" s="19" t="s">
        <v>77</v>
      </c>
      <c r="D29" s="4" t="s">
        <v>31</v>
      </c>
      <c r="E29" s="36">
        <f t="shared" si="9"/>
        <v>50</v>
      </c>
      <c r="F29" s="33"/>
      <c r="G29" s="33"/>
      <c r="H29" s="40"/>
      <c r="I29" s="33"/>
      <c r="J29" s="33">
        <v>50</v>
      </c>
    </row>
    <row r="30" spans="1:10" ht="18">
      <c r="A30" s="12"/>
      <c r="B30" s="10"/>
      <c r="C30" s="19" t="s">
        <v>78</v>
      </c>
      <c r="D30" s="11" t="s">
        <v>10</v>
      </c>
      <c r="E30" s="36">
        <f t="shared" si="9"/>
        <v>70</v>
      </c>
      <c r="F30" s="33"/>
      <c r="G30" s="33"/>
      <c r="H30" s="40"/>
      <c r="I30" s="33"/>
      <c r="J30" s="33">
        <v>70</v>
      </c>
    </row>
    <row r="31" spans="1:10" ht="18">
      <c r="A31" s="12"/>
      <c r="B31" s="10"/>
      <c r="C31" s="4"/>
      <c r="D31" s="25"/>
      <c r="E31" s="36"/>
      <c r="F31" s="33"/>
      <c r="G31" s="33"/>
      <c r="H31" s="40"/>
      <c r="I31" s="33"/>
      <c r="J31" s="33"/>
    </row>
    <row r="32" spans="1:10" ht="18">
      <c r="A32" s="12" t="s">
        <v>85</v>
      </c>
      <c r="B32" s="10" t="s">
        <v>4</v>
      </c>
      <c r="C32" s="19" t="s">
        <v>80</v>
      </c>
      <c r="D32" s="3" t="s">
        <v>12</v>
      </c>
      <c r="E32" s="36">
        <f t="shared" si="9"/>
        <v>5</v>
      </c>
      <c r="F32" s="33"/>
      <c r="G32" s="33"/>
      <c r="H32" s="40"/>
      <c r="I32" s="33"/>
      <c r="J32" s="33">
        <v>5</v>
      </c>
    </row>
    <row r="33" spans="1:10" ht="18">
      <c r="A33" s="12"/>
      <c r="B33" s="10"/>
      <c r="C33" s="19" t="s">
        <v>80</v>
      </c>
      <c r="D33" s="4" t="s">
        <v>13</v>
      </c>
      <c r="E33" s="36">
        <f t="shared" si="9"/>
        <v>5</v>
      </c>
      <c r="F33" s="33"/>
      <c r="G33" s="33"/>
      <c r="H33" s="40">
        <v>5</v>
      </c>
      <c r="I33" s="33"/>
      <c r="J33" s="33"/>
    </row>
    <row r="34" spans="1:10" ht="18">
      <c r="A34" s="12"/>
      <c r="B34" s="10"/>
      <c r="C34" s="4"/>
      <c r="D34" s="3"/>
      <c r="E34" s="36"/>
      <c r="F34" s="33"/>
      <c r="G34" s="33"/>
      <c r="H34" s="40"/>
      <c r="I34" s="33"/>
      <c r="J34" s="33"/>
    </row>
    <row r="35" spans="1:11" ht="18">
      <c r="A35" s="12"/>
      <c r="B35" s="10" t="s">
        <v>45</v>
      </c>
      <c r="C35" s="19" t="s">
        <v>80</v>
      </c>
      <c r="D35" s="3" t="s">
        <v>11</v>
      </c>
      <c r="E35" s="36">
        <f t="shared" si="9"/>
        <v>21</v>
      </c>
      <c r="F35" s="33"/>
      <c r="G35" s="33"/>
      <c r="H35" s="40"/>
      <c r="I35" s="33"/>
      <c r="J35" s="33">
        <v>21</v>
      </c>
      <c r="K35" s="34"/>
    </row>
    <row r="36" spans="1:11" ht="18">
      <c r="A36" s="12"/>
      <c r="B36" s="10"/>
      <c r="C36" s="4"/>
      <c r="D36" s="3"/>
      <c r="E36" s="36"/>
      <c r="F36" s="33"/>
      <c r="G36" s="33"/>
      <c r="H36" s="40"/>
      <c r="I36" s="33"/>
      <c r="J36" s="33"/>
      <c r="K36" s="34"/>
    </row>
    <row r="37" spans="1:10" ht="18">
      <c r="A37" s="12"/>
      <c r="B37" s="10" t="s">
        <v>60</v>
      </c>
      <c r="C37" s="19" t="s">
        <v>80</v>
      </c>
      <c r="D37" s="3" t="s">
        <v>11</v>
      </c>
      <c r="E37" s="36">
        <f t="shared" si="9"/>
        <v>10</v>
      </c>
      <c r="F37" s="33"/>
      <c r="G37" s="33"/>
      <c r="H37" s="40"/>
      <c r="I37" s="33"/>
      <c r="J37" s="33">
        <v>10</v>
      </c>
    </row>
    <row r="38" spans="1:10" ht="18">
      <c r="A38" s="12"/>
      <c r="B38" s="18"/>
      <c r="C38" s="14"/>
      <c r="D38" s="3"/>
      <c r="E38" s="41"/>
      <c r="F38" s="42"/>
      <c r="G38" s="42"/>
      <c r="H38" s="43"/>
      <c r="I38" s="42"/>
      <c r="J38" s="42"/>
    </row>
    <row r="39" spans="1:10" ht="18">
      <c r="A39" s="64" t="s">
        <v>86</v>
      </c>
      <c r="B39" s="18"/>
      <c r="C39" s="64" t="s">
        <v>80</v>
      </c>
      <c r="D39" s="48"/>
      <c r="E39" s="44">
        <f aca="true" t="shared" si="10" ref="E39:J39">SUM(E41)</f>
        <v>15</v>
      </c>
      <c r="F39" s="44">
        <f t="shared" si="10"/>
        <v>0</v>
      </c>
      <c r="G39" s="44">
        <f t="shared" si="10"/>
        <v>0</v>
      </c>
      <c r="H39" s="44">
        <f t="shared" si="10"/>
        <v>0</v>
      </c>
      <c r="I39" s="44">
        <f t="shared" si="10"/>
        <v>0</v>
      </c>
      <c r="J39" s="44">
        <f t="shared" si="10"/>
        <v>15</v>
      </c>
    </row>
    <row r="40" spans="1:10" ht="18">
      <c r="A40" s="12"/>
      <c r="B40" s="18"/>
      <c r="C40" s="14"/>
      <c r="D40" s="3"/>
      <c r="E40" s="41"/>
      <c r="F40" s="42"/>
      <c r="G40" s="42"/>
      <c r="H40" s="43"/>
      <c r="I40" s="42"/>
      <c r="J40" s="42"/>
    </row>
    <row r="41" spans="1:10" ht="18">
      <c r="A41" s="12" t="s">
        <v>87</v>
      </c>
      <c r="B41" s="18" t="s">
        <v>64</v>
      </c>
      <c r="C41" s="19" t="s">
        <v>80</v>
      </c>
      <c r="D41" s="3" t="s">
        <v>11</v>
      </c>
      <c r="E41" s="36">
        <f>SUM(F41+G41+H41+I41+J41)</f>
        <v>15</v>
      </c>
      <c r="F41" s="42"/>
      <c r="G41" s="42"/>
      <c r="H41" s="43"/>
      <c r="I41" s="42"/>
      <c r="J41" s="42">
        <v>15</v>
      </c>
    </row>
    <row r="42" spans="1:10" ht="18">
      <c r="A42" s="12"/>
      <c r="B42" s="18"/>
      <c r="C42" s="14"/>
      <c r="D42" s="3"/>
      <c r="E42" s="41"/>
      <c r="F42" s="42"/>
      <c r="G42" s="42"/>
      <c r="H42" s="43"/>
      <c r="I42" s="42"/>
      <c r="J42" s="42"/>
    </row>
    <row r="43" spans="1:10" ht="17.25">
      <c r="A43" s="64" t="s">
        <v>88</v>
      </c>
      <c r="B43" s="15"/>
      <c r="C43" s="64" t="s">
        <v>77</v>
      </c>
      <c r="D43" s="16"/>
      <c r="E43" s="44">
        <f aca="true" t="shared" si="11" ref="E43:J43">SUM(E47+E52+E59+E66+E50+E55+E70+E71+E60)</f>
        <v>65.2</v>
      </c>
      <c r="F43" s="44">
        <f t="shared" si="11"/>
        <v>0</v>
      </c>
      <c r="G43" s="44">
        <f t="shared" si="11"/>
        <v>0</v>
      </c>
      <c r="H43" s="44">
        <f t="shared" si="11"/>
        <v>2.5</v>
      </c>
      <c r="I43" s="44">
        <f t="shared" si="11"/>
        <v>30.1</v>
      </c>
      <c r="J43" s="44">
        <f t="shared" si="11"/>
        <v>32.6</v>
      </c>
    </row>
    <row r="44" spans="1:10" ht="17.25">
      <c r="A44" s="5"/>
      <c r="B44" s="15"/>
      <c r="C44" s="64" t="s">
        <v>78</v>
      </c>
      <c r="D44" s="16"/>
      <c r="E44" s="44">
        <f aca="true" t="shared" si="12" ref="E44:J44">SUM(E48+E49+E53+E61+E64+E65+E67+E68+E62+E57+E72)</f>
        <v>106.5</v>
      </c>
      <c r="F44" s="44">
        <f t="shared" si="12"/>
        <v>0</v>
      </c>
      <c r="G44" s="44">
        <f t="shared" si="12"/>
        <v>0</v>
      </c>
      <c r="H44" s="44">
        <f t="shared" si="12"/>
        <v>0</v>
      </c>
      <c r="I44" s="44">
        <f t="shared" si="12"/>
        <v>40</v>
      </c>
      <c r="J44" s="44">
        <f t="shared" si="12"/>
        <v>66.5</v>
      </c>
    </row>
    <row r="45" spans="1:10" ht="17.25">
      <c r="A45" s="5"/>
      <c r="B45" s="15"/>
      <c r="C45" s="16" t="s">
        <v>48</v>
      </c>
      <c r="D45" s="16"/>
      <c r="E45" s="44">
        <f aca="true" t="shared" si="13" ref="E45:J45">SUM(E63+E69)</f>
        <v>32.4</v>
      </c>
      <c r="F45" s="44">
        <f t="shared" si="13"/>
        <v>0</v>
      </c>
      <c r="G45" s="44">
        <f t="shared" si="13"/>
        <v>0</v>
      </c>
      <c r="H45" s="44">
        <f t="shared" si="13"/>
        <v>0</v>
      </c>
      <c r="I45" s="44">
        <f t="shared" si="13"/>
        <v>0</v>
      </c>
      <c r="J45" s="44">
        <f t="shared" si="13"/>
        <v>32.4</v>
      </c>
    </row>
    <row r="46" spans="1:10" ht="17.25">
      <c r="A46" s="5"/>
      <c r="B46" s="15"/>
      <c r="C46" s="16"/>
      <c r="D46" s="16"/>
      <c r="E46" s="44"/>
      <c r="F46" s="44"/>
      <c r="G46" s="44"/>
      <c r="H46" s="45"/>
      <c r="I46" s="44"/>
      <c r="J46" s="44"/>
    </row>
    <row r="47" spans="1:10" ht="18">
      <c r="A47" s="19" t="s">
        <v>89</v>
      </c>
      <c r="B47" s="17" t="s">
        <v>16</v>
      </c>
      <c r="C47" s="19" t="s">
        <v>77</v>
      </c>
      <c r="D47" s="14" t="s">
        <v>17</v>
      </c>
      <c r="E47" s="36">
        <f aca="true" t="shared" si="14" ref="E47:E57">SUM(F47+G47+H47+I47+J47)</f>
        <v>20</v>
      </c>
      <c r="F47" s="41"/>
      <c r="G47" s="41"/>
      <c r="H47" s="46"/>
      <c r="I47" s="41"/>
      <c r="J47" s="41">
        <v>20</v>
      </c>
    </row>
    <row r="48" spans="1:11" ht="18">
      <c r="A48" s="7"/>
      <c r="B48" s="17"/>
      <c r="C48" s="19" t="s">
        <v>78</v>
      </c>
      <c r="D48" s="14" t="s">
        <v>18</v>
      </c>
      <c r="E48" s="36">
        <f t="shared" si="14"/>
        <v>10</v>
      </c>
      <c r="F48" s="41"/>
      <c r="G48" s="41"/>
      <c r="H48" s="46"/>
      <c r="I48" s="41"/>
      <c r="J48" s="41">
        <v>10</v>
      </c>
      <c r="K48" s="29"/>
    </row>
    <row r="49" spans="1:10" ht="18">
      <c r="A49" s="7"/>
      <c r="B49" s="17"/>
      <c r="C49" s="19" t="s">
        <v>78</v>
      </c>
      <c r="D49" s="14" t="s">
        <v>19</v>
      </c>
      <c r="E49" s="36">
        <f t="shared" si="14"/>
        <v>10</v>
      </c>
      <c r="F49" s="41"/>
      <c r="G49" s="41"/>
      <c r="H49" s="46"/>
      <c r="I49" s="41">
        <v>10</v>
      </c>
      <c r="J49" s="41"/>
    </row>
    <row r="50" spans="1:10" ht="18">
      <c r="A50" s="7"/>
      <c r="B50" s="17" t="s">
        <v>47</v>
      </c>
      <c r="C50" s="19" t="s">
        <v>77</v>
      </c>
      <c r="D50" s="14" t="s">
        <v>17</v>
      </c>
      <c r="E50" s="36">
        <f t="shared" si="14"/>
        <v>6.6</v>
      </c>
      <c r="F50" s="41"/>
      <c r="G50" s="41"/>
      <c r="H50" s="46"/>
      <c r="I50" s="41"/>
      <c r="J50" s="41">
        <v>6.6</v>
      </c>
    </row>
    <row r="51" spans="1:10" ht="18">
      <c r="A51" s="7"/>
      <c r="B51" s="17"/>
      <c r="C51" s="14"/>
      <c r="D51" s="14"/>
      <c r="E51" s="36"/>
      <c r="F51" s="41"/>
      <c r="G51" s="41"/>
      <c r="H51" s="46"/>
      <c r="I51" s="41"/>
      <c r="J51" s="41"/>
    </row>
    <row r="52" spans="1:10" ht="18">
      <c r="A52" s="19" t="s">
        <v>90</v>
      </c>
      <c r="B52" s="19" t="s">
        <v>32</v>
      </c>
      <c r="C52" s="19" t="s">
        <v>77</v>
      </c>
      <c r="D52" s="14" t="s">
        <v>9</v>
      </c>
      <c r="E52" s="36">
        <f t="shared" si="14"/>
        <v>5</v>
      </c>
      <c r="F52" s="41"/>
      <c r="G52" s="41"/>
      <c r="H52" s="46"/>
      <c r="I52" s="41">
        <v>5</v>
      </c>
      <c r="J52" s="41"/>
    </row>
    <row r="53" spans="1:10" ht="18">
      <c r="A53" s="7"/>
      <c r="B53" s="17"/>
      <c r="C53" s="19" t="s">
        <v>78</v>
      </c>
      <c r="D53" s="14" t="s">
        <v>28</v>
      </c>
      <c r="E53" s="36">
        <f t="shared" si="14"/>
        <v>2</v>
      </c>
      <c r="F53" s="41"/>
      <c r="G53" s="41"/>
      <c r="H53" s="46"/>
      <c r="I53" s="41"/>
      <c r="J53" s="41">
        <v>2</v>
      </c>
    </row>
    <row r="54" spans="1:10" ht="18">
      <c r="A54" s="7"/>
      <c r="B54" s="17"/>
      <c r="C54" s="14"/>
      <c r="D54" s="14"/>
      <c r="E54" s="36"/>
      <c r="F54" s="41"/>
      <c r="G54" s="41"/>
      <c r="H54" s="46"/>
      <c r="I54" s="41"/>
      <c r="J54" s="41"/>
    </row>
    <row r="55" spans="1:10" ht="18">
      <c r="A55" s="7"/>
      <c r="B55" s="19" t="s">
        <v>50</v>
      </c>
      <c r="C55" s="19" t="s">
        <v>77</v>
      </c>
      <c r="D55" s="14" t="s">
        <v>36</v>
      </c>
      <c r="E55" s="36">
        <f t="shared" si="14"/>
        <v>1</v>
      </c>
      <c r="F55" s="41"/>
      <c r="G55" s="41"/>
      <c r="H55" s="46"/>
      <c r="I55" s="41"/>
      <c r="J55" s="41">
        <v>1</v>
      </c>
    </row>
    <row r="56" spans="1:10" ht="18">
      <c r="A56" s="7"/>
      <c r="B56" s="19"/>
      <c r="C56" s="14"/>
      <c r="D56" s="14"/>
      <c r="E56" s="36"/>
      <c r="F56" s="41"/>
      <c r="G56" s="41"/>
      <c r="H56" s="46"/>
      <c r="I56" s="41"/>
      <c r="J56" s="41"/>
    </row>
    <row r="57" spans="1:10" ht="18">
      <c r="A57" s="7"/>
      <c r="B57" s="19" t="s">
        <v>51</v>
      </c>
      <c r="C57" s="19" t="s">
        <v>78</v>
      </c>
      <c r="D57" s="14" t="s">
        <v>10</v>
      </c>
      <c r="E57" s="36">
        <f t="shared" si="14"/>
        <v>18</v>
      </c>
      <c r="F57" s="41"/>
      <c r="G57" s="41"/>
      <c r="H57" s="46"/>
      <c r="I57" s="41"/>
      <c r="J57" s="41">
        <v>18</v>
      </c>
    </row>
    <row r="58" spans="1:10" ht="18">
      <c r="A58" s="7"/>
      <c r="B58" s="19"/>
      <c r="C58" s="14"/>
      <c r="D58" s="14"/>
      <c r="E58" s="36"/>
      <c r="F58" s="41"/>
      <c r="G58" s="41"/>
      <c r="H58" s="46"/>
      <c r="I58" s="41"/>
      <c r="J58" s="41"/>
    </row>
    <row r="59" spans="1:10" ht="18">
      <c r="A59" s="19" t="s">
        <v>103</v>
      </c>
      <c r="B59" s="10" t="s">
        <v>8</v>
      </c>
      <c r="C59" s="19" t="s">
        <v>77</v>
      </c>
      <c r="D59" s="14" t="s">
        <v>20</v>
      </c>
      <c r="E59" s="36">
        <f aca="true" t="shared" si="15" ref="E59:E72">SUM(F59+G59+H59+I59+J59)</f>
        <v>14</v>
      </c>
      <c r="F59" s="44"/>
      <c r="G59" s="44"/>
      <c r="H59" s="45"/>
      <c r="I59" s="36">
        <v>14</v>
      </c>
      <c r="J59" s="36"/>
    </row>
    <row r="60" spans="1:10" ht="18">
      <c r="A60" s="7"/>
      <c r="B60" s="10"/>
      <c r="C60" s="19" t="s">
        <v>77</v>
      </c>
      <c r="D60" s="14" t="s">
        <v>17</v>
      </c>
      <c r="E60" s="36">
        <f t="shared" si="15"/>
        <v>4.1</v>
      </c>
      <c r="F60" s="44"/>
      <c r="G60" s="44"/>
      <c r="H60" s="46">
        <v>2.5</v>
      </c>
      <c r="I60" s="36">
        <v>1.6</v>
      </c>
      <c r="J60" s="36"/>
    </row>
    <row r="61" spans="1:10" ht="18">
      <c r="A61" s="7"/>
      <c r="B61" s="10"/>
      <c r="C61" s="19" t="s">
        <v>78</v>
      </c>
      <c r="D61" s="14" t="s">
        <v>21</v>
      </c>
      <c r="E61" s="36">
        <f t="shared" si="15"/>
        <v>24.5</v>
      </c>
      <c r="F61" s="44"/>
      <c r="G61" s="44"/>
      <c r="H61" s="45"/>
      <c r="I61" s="36"/>
      <c r="J61" s="36">
        <v>24.5</v>
      </c>
    </row>
    <row r="62" spans="1:10" ht="18">
      <c r="A62" s="7"/>
      <c r="B62" s="21"/>
      <c r="C62" s="19" t="s">
        <v>78</v>
      </c>
      <c r="D62" s="14" t="s">
        <v>22</v>
      </c>
      <c r="E62" s="36">
        <f t="shared" si="15"/>
        <v>10</v>
      </c>
      <c r="F62" s="44"/>
      <c r="G62" s="44"/>
      <c r="H62" s="45"/>
      <c r="I62" s="36">
        <v>10</v>
      </c>
      <c r="J62" s="36"/>
    </row>
    <row r="63" spans="1:10" ht="18">
      <c r="A63" s="7"/>
      <c r="B63" s="21"/>
      <c r="C63" s="14" t="s">
        <v>48</v>
      </c>
      <c r="D63" s="14" t="s">
        <v>49</v>
      </c>
      <c r="E63" s="36">
        <f>SUM(F63+G63+H63+I63+J63)</f>
        <v>17.4</v>
      </c>
      <c r="F63" s="44"/>
      <c r="G63" s="44"/>
      <c r="H63" s="45"/>
      <c r="I63" s="36"/>
      <c r="J63" s="36">
        <v>17.4</v>
      </c>
    </row>
    <row r="64" spans="1:10" ht="18">
      <c r="A64" s="5"/>
      <c r="B64" s="27" t="s">
        <v>44</v>
      </c>
      <c r="C64" s="19" t="s">
        <v>78</v>
      </c>
      <c r="D64" s="14" t="s">
        <v>18</v>
      </c>
      <c r="E64" s="36">
        <f t="shared" si="15"/>
        <v>8</v>
      </c>
      <c r="F64" s="44"/>
      <c r="G64" s="44"/>
      <c r="H64" s="45"/>
      <c r="I64" s="36">
        <v>8</v>
      </c>
      <c r="J64" s="36"/>
    </row>
    <row r="65" spans="1:10" ht="18">
      <c r="A65" s="5"/>
      <c r="B65" s="19" t="s">
        <v>43</v>
      </c>
      <c r="C65" s="19" t="s">
        <v>78</v>
      </c>
      <c r="D65" s="14" t="s">
        <v>18</v>
      </c>
      <c r="E65" s="36">
        <f t="shared" si="15"/>
        <v>10</v>
      </c>
      <c r="F65" s="44"/>
      <c r="G65" s="44"/>
      <c r="H65" s="45"/>
      <c r="I65" s="36">
        <v>10</v>
      </c>
      <c r="J65" s="36"/>
    </row>
    <row r="66" spans="1:10" ht="18">
      <c r="A66" s="5"/>
      <c r="B66" s="10" t="s">
        <v>33</v>
      </c>
      <c r="C66" s="19" t="s">
        <v>77</v>
      </c>
      <c r="D66" s="14" t="s">
        <v>20</v>
      </c>
      <c r="E66" s="36">
        <f t="shared" si="15"/>
        <v>6</v>
      </c>
      <c r="F66" s="44"/>
      <c r="G66" s="44"/>
      <c r="H66" s="45"/>
      <c r="I66" s="36">
        <v>6</v>
      </c>
      <c r="J66" s="36"/>
    </row>
    <row r="67" spans="1:10" ht="18">
      <c r="A67" s="5"/>
      <c r="B67" s="10"/>
      <c r="C67" s="19" t="s">
        <v>78</v>
      </c>
      <c r="D67" s="14" t="s">
        <v>28</v>
      </c>
      <c r="E67" s="36">
        <f t="shared" si="15"/>
        <v>5</v>
      </c>
      <c r="F67" s="44"/>
      <c r="G67" s="44"/>
      <c r="H67" s="45"/>
      <c r="I67" s="36"/>
      <c r="J67" s="36">
        <v>5</v>
      </c>
    </row>
    <row r="68" spans="1:10" ht="18">
      <c r="A68" s="5"/>
      <c r="B68" s="19"/>
      <c r="C68" s="19" t="s">
        <v>78</v>
      </c>
      <c r="D68" s="14" t="s">
        <v>18</v>
      </c>
      <c r="E68" s="36">
        <f t="shared" si="15"/>
        <v>2</v>
      </c>
      <c r="F68" s="44"/>
      <c r="G68" s="44"/>
      <c r="H68" s="45"/>
      <c r="I68" s="36">
        <v>2</v>
      </c>
      <c r="J68" s="36"/>
    </row>
    <row r="69" spans="1:10" ht="18">
      <c r="A69" s="5"/>
      <c r="B69" s="19"/>
      <c r="C69" s="14" t="s">
        <v>48</v>
      </c>
      <c r="D69" s="14" t="s">
        <v>58</v>
      </c>
      <c r="E69" s="36">
        <f t="shared" si="15"/>
        <v>15</v>
      </c>
      <c r="F69" s="44"/>
      <c r="G69" s="44"/>
      <c r="H69" s="45"/>
      <c r="I69" s="36"/>
      <c r="J69" s="36">
        <v>15</v>
      </c>
    </row>
    <row r="70" spans="1:10" ht="18">
      <c r="A70" s="19" t="s">
        <v>104</v>
      </c>
      <c r="B70" s="19" t="s">
        <v>52</v>
      </c>
      <c r="C70" s="19" t="s">
        <v>77</v>
      </c>
      <c r="D70" s="14" t="s">
        <v>17</v>
      </c>
      <c r="E70" s="36">
        <f t="shared" si="15"/>
        <v>3.5</v>
      </c>
      <c r="F70" s="44"/>
      <c r="G70" s="44"/>
      <c r="H70" s="45"/>
      <c r="I70" s="36">
        <v>3.5</v>
      </c>
      <c r="J70" s="36"/>
    </row>
    <row r="71" spans="1:10" ht="18">
      <c r="A71" s="5"/>
      <c r="B71" s="19" t="s">
        <v>53</v>
      </c>
      <c r="C71" s="19" t="s">
        <v>77</v>
      </c>
      <c r="D71" s="14" t="s">
        <v>17</v>
      </c>
      <c r="E71" s="36">
        <f t="shared" si="15"/>
        <v>5</v>
      </c>
      <c r="F71" s="44"/>
      <c r="G71" s="44"/>
      <c r="H71" s="45"/>
      <c r="I71" s="36"/>
      <c r="J71" s="36">
        <v>5</v>
      </c>
    </row>
    <row r="72" spans="1:10" ht="18">
      <c r="A72" s="5"/>
      <c r="B72" s="19" t="s">
        <v>54</v>
      </c>
      <c r="C72" s="19" t="s">
        <v>78</v>
      </c>
      <c r="D72" s="14" t="s">
        <v>25</v>
      </c>
      <c r="E72" s="36">
        <f t="shared" si="15"/>
        <v>7</v>
      </c>
      <c r="F72" s="44"/>
      <c r="G72" s="44"/>
      <c r="H72" s="45"/>
      <c r="I72" s="36"/>
      <c r="J72" s="36">
        <v>7</v>
      </c>
    </row>
    <row r="73" spans="1:10" ht="18">
      <c r="A73" s="5"/>
      <c r="B73" s="19"/>
      <c r="C73" s="14"/>
      <c r="D73" s="14"/>
      <c r="E73" s="36"/>
      <c r="F73" s="44"/>
      <c r="G73" s="44"/>
      <c r="H73" s="45"/>
      <c r="I73" s="36"/>
      <c r="J73" s="36"/>
    </row>
    <row r="74" spans="1:10" ht="18">
      <c r="A74" s="64" t="s">
        <v>91</v>
      </c>
      <c r="B74" s="10"/>
      <c r="C74" s="64" t="s">
        <v>77</v>
      </c>
      <c r="D74" s="16"/>
      <c r="E74" s="35">
        <f aca="true" t="shared" si="16" ref="E74:J74">SUM(E77+E80+E82+E85+E78)</f>
        <v>58.616</v>
      </c>
      <c r="F74" s="35">
        <f t="shared" si="16"/>
        <v>0</v>
      </c>
      <c r="G74" s="35">
        <f t="shared" si="16"/>
        <v>0</v>
      </c>
      <c r="H74" s="35">
        <f t="shared" si="16"/>
        <v>0</v>
      </c>
      <c r="I74" s="35">
        <f t="shared" si="16"/>
        <v>50.116</v>
      </c>
      <c r="J74" s="35">
        <f t="shared" si="16"/>
        <v>8.5</v>
      </c>
    </row>
    <row r="75" spans="1:10" ht="18">
      <c r="A75" s="5"/>
      <c r="B75" s="10"/>
      <c r="C75" s="64" t="s">
        <v>78</v>
      </c>
      <c r="D75" s="16"/>
      <c r="E75" s="35">
        <f aca="true" t="shared" si="17" ref="E75:J75">SUM(E83)</f>
        <v>5</v>
      </c>
      <c r="F75" s="35">
        <f t="shared" si="17"/>
        <v>0</v>
      </c>
      <c r="G75" s="35">
        <f t="shared" si="17"/>
        <v>0</v>
      </c>
      <c r="H75" s="35">
        <f t="shared" si="17"/>
        <v>0</v>
      </c>
      <c r="I75" s="35">
        <f t="shared" si="17"/>
        <v>5</v>
      </c>
      <c r="J75" s="35">
        <f t="shared" si="17"/>
        <v>0</v>
      </c>
    </row>
    <row r="76" spans="1:10" ht="18">
      <c r="A76" s="5"/>
      <c r="B76" s="10"/>
      <c r="C76" s="16"/>
      <c r="D76" s="14"/>
      <c r="E76" s="36"/>
      <c r="F76" s="44"/>
      <c r="G76" s="44"/>
      <c r="H76" s="45"/>
      <c r="I76" s="36"/>
      <c r="J76" s="36"/>
    </row>
    <row r="77" spans="1:10" ht="18">
      <c r="A77" s="19" t="s">
        <v>92</v>
      </c>
      <c r="B77" s="10" t="s">
        <v>26</v>
      </c>
      <c r="C77" s="19" t="s">
        <v>77</v>
      </c>
      <c r="D77" s="4" t="s">
        <v>9</v>
      </c>
      <c r="E77" s="36">
        <f>SUM(F77+G77+H77+I77+J77)</f>
        <v>28.916</v>
      </c>
      <c r="F77" s="44"/>
      <c r="G77" s="44"/>
      <c r="H77" s="45"/>
      <c r="I77" s="36">
        <v>28.916</v>
      </c>
      <c r="J77" s="36"/>
    </row>
    <row r="78" spans="1:10" ht="18">
      <c r="A78" s="19"/>
      <c r="B78" s="10" t="s">
        <v>106</v>
      </c>
      <c r="C78" s="19" t="s">
        <v>77</v>
      </c>
      <c r="D78" s="4" t="s">
        <v>9</v>
      </c>
      <c r="E78" s="36">
        <f>SUM(F78+G78+H78+I78+J78)</f>
        <v>6</v>
      </c>
      <c r="F78" s="44"/>
      <c r="G78" s="44"/>
      <c r="H78" s="45"/>
      <c r="I78" s="36">
        <v>6</v>
      </c>
      <c r="J78" s="36"/>
    </row>
    <row r="79" spans="1:10" ht="18">
      <c r="A79" s="10"/>
      <c r="B79" s="10"/>
      <c r="C79" s="14"/>
      <c r="D79" s="14"/>
      <c r="E79" s="36"/>
      <c r="F79" s="44"/>
      <c r="G79" s="44"/>
      <c r="H79" s="45"/>
      <c r="I79" s="36"/>
      <c r="J79" s="36"/>
    </row>
    <row r="80" spans="1:10" ht="18">
      <c r="A80" s="19" t="s">
        <v>93</v>
      </c>
      <c r="B80" s="19" t="s">
        <v>38</v>
      </c>
      <c r="C80" s="19" t="s">
        <v>77</v>
      </c>
      <c r="D80" s="4" t="s">
        <v>9</v>
      </c>
      <c r="E80" s="36">
        <f>SUM(F80+G80+H80+I80+J80)</f>
        <v>12.2</v>
      </c>
      <c r="F80" s="44"/>
      <c r="G80" s="44"/>
      <c r="H80" s="45"/>
      <c r="I80" s="36">
        <v>12.2</v>
      </c>
      <c r="J80" s="36"/>
    </row>
    <row r="81" spans="1:10" ht="18">
      <c r="A81" s="10"/>
      <c r="B81" s="10"/>
      <c r="C81" s="14"/>
      <c r="D81" s="14"/>
      <c r="E81" s="36"/>
      <c r="F81" s="44"/>
      <c r="G81" s="44"/>
      <c r="H81" s="45"/>
      <c r="I81" s="36"/>
      <c r="J81" s="36"/>
    </row>
    <row r="82" spans="1:10" ht="18">
      <c r="A82" s="19" t="s">
        <v>94</v>
      </c>
      <c r="B82" s="19" t="s">
        <v>39</v>
      </c>
      <c r="C82" s="19" t="s">
        <v>77</v>
      </c>
      <c r="D82" s="14" t="s">
        <v>17</v>
      </c>
      <c r="E82" s="36">
        <f>SUM(F82+G82+H82+I82+J82)</f>
        <v>8.5</v>
      </c>
      <c r="F82" s="44"/>
      <c r="G82" s="44"/>
      <c r="H82" s="45"/>
      <c r="I82" s="36"/>
      <c r="J82" s="36">
        <v>8.5</v>
      </c>
    </row>
    <row r="83" spans="1:10" ht="18">
      <c r="A83" s="10"/>
      <c r="B83" s="10"/>
      <c r="C83" s="19" t="s">
        <v>78</v>
      </c>
      <c r="D83" s="14" t="s">
        <v>18</v>
      </c>
      <c r="E83" s="36">
        <f>SUM(F83+G83+H83+I83+J83)</f>
        <v>5</v>
      </c>
      <c r="F83" s="44"/>
      <c r="G83" s="44"/>
      <c r="H83" s="45"/>
      <c r="I83" s="36">
        <v>5</v>
      </c>
      <c r="J83" s="36"/>
    </row>
    <row r="84" spans="1:10" ht="18">
      <c r="A84" s="10"/>
      <c r="B84" s="10"/>
      <c r="C84" s="14"/>
      <c r="D84" s="14"/>
      <c r="E84" s="36"/>
      <c r="F84" s="44"/>
      <c r="G84" s="44"/>
      <c r="H84" s="45"/>
      <c r="I84" s="36"/>
      <c r="J84" s="36"/>
    </row>
    <row r="85" spans="1:10" ht="18">
      <c r="A85" s="10"/>
      <c r="B85" s="19" t="s">
        <v>40</v>
      </c>
      <c r="C85" s="19" t="s">
        <v>77</v>
      </c>
      <c r="D85" s="4" t="s">
        <v>9</v>
      </c>
      <c r="E85" s="36">
        <f>SUM(F85+G85+H85+I85+J85)</f>
        <v>3</v>
      </c>
      <c r="F85" s="44"/>
      <c r="G85" s="44"/>
      <c r="H85" s="45"/>
      <c r="I85" s="36">
        <v>3</v>
      </c>
      <c r="J85" s="36"/>
    </row>
    <row r="86" spans="1:10" ht="18">
      <c r="A86" s="7"/>
      <c r="B86" s="4"/>
      <c r="C86" s="16"/>
      <c r="D86" s="4"/>
      <c r="E86" s="36"/>
      <c r="F86" s="36"/>
      <c r="G86" s="36"/>
      <c r="H86" s="36"/>
      <c r="I86" s="36"/>
      <c r="J86" s="36"/>
    </row>
    <row r="87" spans="1:10" ht="18">
      <c r="A87" s="5" t="s">
        <v>95</v>
      </c>
      <c r="B87" s="7"/>
      <c r="C87" s="64" t="s">
        <v>77</v>
      </c>
      <c r="D87" s="6"/>
      <c r="E87" s="35">
        <f aca="true" t="shared" si="18" ref="E87:J87">SUM(E97+E101+E126+E116+E98+E109+E113)</f>
        <v>533.803</v>
      </c>
      <c r="F87" s="35">
        <f t="shared" si="18"/>
        <v>0</v>
      </c>
      <c r="G87" s="35">
        <f t="shared" si="18"/>
        <v>0</v>
      </c>
      <c r="H87" s="35">
        <f t="shared" si="18"/>
        <v>46.95</v>
      </c>
      <c r="I87" s="35">
        <f t="shared" si="18"/>
        <v>295</v>
      </c>
      <c r="J87" s="35">
        <f t="shared" si="18"/>
        <v>191.853</v>
      </c>
    </row>
    <row r="88" spans="1:10" ht="18">
      <c r="A88" s="5"/>
      <c r="B88" s="4"/>
      <c r="C88" s="64" t="s">
        <v>78</v>
      </c>
      <c r="D88" s="6"/>
      <c r="E88" s="35">
        <f aca="true" t="shared" si="19" ref="E88:J88">SUM(E93+E91+E104+E107+E99+E111+E117+E118+E122+E120+E123+E124+E125+E102+E114+E115+E119)</f>
        <v>1304.69</v>
      </c>
      <c r="F88" s="35">
        <f t="shared" si="19"/>
        <v>0</v>
      </c>
      <c r="G88" s="35">
        <f t="shared" si="19"/>
        <v>2</v>
      </c>
      <c r="H88" s="35">
        <f t="shared" si="19"/>
        <v>131.2</v>
      </c>
      <c r="I88" s="35">
        <f t="shared" si="19"/>
        <v>939.48</v>
      </c>
      <c r="J88" s="35">
        <f t="shared" si="19"/>
        <v>232.01</v>
      </c>
    </row>
    <row r="89" spans="1:10" ht="18">
      <c r="A89" s="5"/>
      <c r="B89" s="4"/>
      <c r="C89" s="6" t="s">
        <v>79</v>
      </c>
      <c r="D89" s="4"/>
      <c r="E89" s="35">
        <f aca="true" t="shared" si="20" ref="E89:J89">SUM(E94+E95+E105)</f>
        <v>33</v>
      </c>
      <c r="F89" s="35">
        <f t="shared" si="20"/>
        <v>33</v>
      </c>
      <c r="G89" s="35">
        <f t="shared" si="20"/>
        <v>0</v>
      </c>
      <c r="H89" s="35">
        <f t="shared" si="20"/>
        <v>0</v>
      </c>
      <c r="I89" s="35">
        <f t="shared" si="20"/>
        <v>0</v>
      </c>
      <c r="J89" s="35">
        <f t="shared" si="20"/>
        <v>0</v>
      </c>
    </row>
    <row r="90" spans="1:10" ht="18">
      <c r="A90" s="7"/>
      <c r="B90" s="10"/>
      <c r="C90" s="4"/>
      <c r="D90" s="4"/>
      <c r="E90" s="36"/>
      <c r="F90" s="36"/>
      <c r="G90" s="36"/>
      <c r="H90" s="36"/>
      <c r="I90" s="36"/>
      <c r="J90" s="36"/>
    </row>
    <row r="91" spans="1:10" ht="18">
      <c r="A91" s="7" t="s">
        <v>96</v>
      </c>
      <c r="B91" s="10" t="s">
        <v>27</v>
      </c>
      <c r="C91" s="19" t="s">
        <v>78</v>
      </c>
      <c r="D91" s="4" t="s">
        <v>28</v>
      </c>
      <c r="E91" s="36">
        <f>SUM(F91+G91+H91+I91+J91)</f>
        <v>25</v>
      </c>
      <c r="F91" s="36"/>
      <c r="G91" s="36"/>
      <c r="H91" s="36"/>
      <c r="I91" s="36">
        <v>25</v>
      </c>
      <c r="J91" s="36"/>
    </row>
    <row r="92" spans="1:10" ht="18">
      <c r="A92" s="7"/>
      <c r="B92" s="10"/>
      <c r="C92" s="4"/>
      <c r="D92" s="4"/>
      <c r="E92" s="36"/>
      <c r="F92" s="36"/>
      <c r="G92" s="36"/>
      <c r="H92" s="36"/>
      <c r="I92" s="36"/>
      <c r="J92" s="36"/>
    </row>
    <row r="93" spans="1:10" ht="18">
      <c r="A93" s="7" t="s">
        <v>97</v>
      </c>
      <c r="B93" s="10" t="s">
        <v>23</v>
      </c>
      <c r="C93" s="19" t="s">
        <v>78</v>
      </c>
      <c r="D93" s="4" t="s">
        <v>10</v>
      </c>
      <c r="E93" s="36">
        <f>SUM(F93+G93+H93+I93+J93)</f>
        <v>410</v>
      </c>
      <c r="F93" s="36"/>
      <c r="G93" s="36"/>
      <c r="H93" s="36"/>
      <c r="I93" s="36">
        <v>410</v>
      </c>
      <c r="J93" s="36"/>
    </row>
    <row r="94" spans="1:10" ht="18">
      <c r="A94" s="7"/>
      <c r="B94" s="10"/>
      <c r="C94" s="4" t="s">
        <v>79</v>
      </c>
      <c r="D94" s="4" t="s">
        <v>34</v>
      </c>
      <c r="E94" s="36">
        <f>SUM(F94+G94+H94+I94+J94)</f>
        <v>15</v>
      </c>
      <c r="F94" s="36">
        <v>15</v>
      </c>
      <c r="G94" s="36"/>
      <c r="H94" s="36"/>
      <c r="I94" s="36"/>
      <c r="J94" s="36"/>
    </row>
    <row r="95" spans="1:10" ht="18">
      <c r="A95" s="7"/>
      <c r="B95" s="10"/>
      <c r="C95" s="4" t="s">
        <v>79</v>
      </c>
      <c r="D95" s="4" t="s">
        <v>61</v>
      </c>
      <c r="E95" s="36">
        <f>SUM(F95+G95+H95+I95+J95)</f>
        <v>15</v>
      </c>
      <c r="F95" s="36">
        <v>15</v>
      </c>
      <c r="G95" s="36"/>
      <c r="H95" s="36"/>
      <c r="I95" s="36"/>
      <c r="J95" s="36"/>
    </row>
    <row r="96" spans="1:10" ht="18">
      <c r="A96" s="7"/>
      <c r="B96" s="10"/>
      <c r="C96" s="4"/>
      <c r="D96" s="4"/>
      <c r="E96" s="36"/>
      <c r="F96" s="36"/>
      <c r="G96" s="36"/>
      <c r="H96" s="36"/>
      <c r="I96" s="36"/>
      <c r="J96" s="36"/>
    </row>
    <row r="97" spans="1:10" ht="18">
      <c r="A97" s="7"/>
      <c r="B97" s="10" t="s">
        <v>35</v>
      </c>
      <c r="C97" s="19" t="s">
        <v>77</v>
      </c>
      <c r="D97" s="4" t="s">
        <v>36</v>
      </c>
      <c r="E97" s="36">
        <f>SUM(F97+G97+H97+I97+J97)</f>
        <v>80</v>
      </c>
      <c r="F97" s="36"/>
      <c r="G97" s="36"/>
      <c r="H97" s="36"/>
      <c r="I97" s="36">
        <v>80</v>
      </c>
      <c r="J97" s="36"/>
    </row>
    <row r="98" spans="1:10" ht="18">
      <c r="A98" s="7"/>
      <c r="B98" s="10"/>
      <c r="C98" s="19" t="s">
        <v>77</v>
      </c>
      <c r="D98" s="4" t="s">
        <v>57</v>
      </c>
      <c r="E98" s="36">
        <f>SUM(F98+G98+H98+I98+J98)</f>
        <v>200</v>
      </c>
      <c r="F98" s="36"/>
      <c r="G98" s="36"/>
      <c r="H98" s="36"/>
      <c r="I98" s="36">
        <v>200</v>
      </c>
      <c r="J98" s="36"/>
    </row>
    <row r="99" spans="1:10" ht="18">
      <c r="A99" s="7"/>
      <c r="B99" s="10"/>
      <c r="C99" s="19" t="s">
        <v>78</v>
      </c>
      <c r="D99" s="4" t="s">
        <v>28</v>
      </c>
      <c r="E99" s="36">
        <f>SUM(F99+G99+H99+I99+J99)</f>
        <v>190</v>
      </c>
      <c r="F99" s="36"/>
      <c r="G99" s="36"/>
      <c r="H99" s="36"/>
      <c r="I99" s="36">
        <v>190</v>
      </c>
      <c r="J99" s="36"/>
    </row>
    <row r="100" spans="1:10" ht="18">
      <c r="A100" s="7"/>
      <c r="B100" s="10"/>
      <c r="C100" s="4"/>
      <c r="D100" s="4"/>
      <c r="E100" s="36"/>
      <c r="F100" s="36"/>
      <c r="G100" s="36"/>
      <c r="H100" s="36"/>
      <c r="I100" s="36"/>
      <c r="J100" s="36"/>
    </row>
    <row r="101" spans="1:10" ht="18">
      <c r="A101" s="7"/>
      <c r="B101" s="10" t="s">
        <v>37</v>
      </c>
      <c r="C101" s="19" t="s">
        <v>77</v>
      </c>
      <c r="D101" s="4" t="s">
        <v>9</v>
      </c>
      <c r="E101" s="36">
        <f>SUM(F101+G101+H101+I101+J101)</f>
        <v>30</v>
      </c>
      <c r="F101" s="36"/>
      <c r="G101" s="36"/>
      <c r="H101" s="36"/>
      <c r="I101" s="36"/>
      <c r="J101" s="36">
        <v>30</v>
      </c>
    </row>
    <row r="102" spans="1:10" ht="18">
      <c r="A102" s="7"/>
      <c r="B102" s="10"/>
      <c r="C102" s="19" t="s">
        <v>78</v>
      </c>
      <c r="D102" s="4" t="s">
        <v>28</v>
      </c>
      <c r="E102" s="36">
        <f>SUM(F102+G102+H102+I102+J102)</f>
        <v>50</v>
      </c>
      <c r="F102" s="36"/>
      <c r="G102" s="36"/>
      <c r="H102" s="36"/>
      <c r="I102" s="36"/>
      <c r="J102" s="36">
        <v>50</v>
      </c>
    </row>
    <row r="103" spans="1:10" ht="18">
      <c r="A103" s="7"/>
      <c r="B103" s="4"/>
      <c r="C103" s="4"/>
      <c r="D103" s="4"/>
      <c r="E103" s="36"/>
      <c r="F103" s="36"/>
      <c r="G103" s="36"/>
      <c r="H103" s="36"/>
      <c r="I103" s="36"/>
      <c r="J103" s="36"/>
    </row>
    <row r="104" spans="1:10" ht="18">
      <c r="A104" s="20" t="s">
        <v>98</v>
      </c>
      <c r="B104" s="10" t="s">
        <v>15</v>
      </c>
      <c r="C104" s="19" t="s">
        <v>78</v>
      </c>
      <c r="D104" s="10" t="s">
        <v>22</v>
      </c>
      <c r="E104" s="37">
        <f aca="true" t="shared" si="21" ref="E104:E109">SUM(F104+G104+H104+I104+J104)</f>
        <v>30</v>
      </c>
      <c r="F104" s="37"/>
      <c r="G104" s="37"/>
      <c r="H104" s="37"/>
      <c r="I104" s="37">
        <v>30</v>
      </c>
      <c r="J104" s="37"/>
    </row>
    <row r="105" spans="1:10" ht="18">
      <c r="A105" s="20"/>
      <c r="B105" s="10"/>
      <c r="C105" s="4" t="s">
        <v>79</v>
      </c>
      <c r="D105" s="10" t="s">
        <v>46</v>
      </c>
      <c r="E105" s="37">
        <f t="shared" si="21"/>
        <v>3</v>
      </c>
      <c r="F105" s="37">
        <v>3</v>
      </c>
      <c r="G105" s="37"/>
      <c r="H105" s="37"/>
      <c r="I105" s="37"/>
      <c r="J105" s="37"/>
    </row>
    <row r="106" spans="1:10" ht="18">
      <c r="A106" s="20"/>
      <c r="B106" s="10"/>
      <c r="C106" s="10"/>
      <c r="D106" s="10"/>
      <c r="E106" s="37"/>
      <c r="F106" s="37"/>
      <c r="G106" s="37"/>
      <c r="H106" s="37"/>
      <c r="I106" s="37"/>
      <c r="J106" s="37"/>
    </row>
    <row r="107" spans="1:10" ht="18">
      <c r="A107" s="20"/>
      <c r="B107" s="10" t="s">
        <v>29</v>
      </c>
      <c r="C107" s="19" t="s">
        <v>78</v>
      </c>
      <c r="D107" s="10" t="s">
        <v>18</v>
      </c>
      <c r="E107" s="37">
        <f t="shared" si="21"/>
        <v>20</v>
      </c>
      <c r="F107" s="37"/>
      <c r="G107" s="37"/>
      <c r="H107" s="37"/>
      <c r="I107" s="37">
        <v>20</v>
      </c>
      <c r="J107" s="37"/>
    </row>
    <row r="108" spans="1:10" ht="18">
      <c r="A108" s="20"/>
      <c r="B108" s="10"/>
      <c r="C108" s="10"/>
      <c r="D108" s="10"/>
      <c r="E108" s="37"/>
      <c r="F108" s="37"/>
      <c r="G108" s="37"/>
      <c r="H108" s="37"/>
      <c r="I108" s="37"/>
      <c r="J108" s="37"/>
    </row>
    <row r="109" spans="1:10" ht="18">
      <c r="A109" s="20"/>
      <c r="B109" s="28" t="s">
        <v>30</v>
      </c>
      <c r="C109" s="19" t="s">
        <v>77</v>
      </c>
      <c r="D109" s="4" t="s">
        <v>9</v>
      </c>
      <c r="E109" s="37">
        <f t="shared" si="21"/>
        <v>5</v>
      </c>
      <c r="F109" s="37"/>
      <c r="G109" s="37"/>
      <c r="H109" s="37"/>
      <c r="I109" s="37"/>
      <c r="J109" s="37">
        <v>5</v>
      </c>
    </row>
    <row r="110" spans="1:10" ht="18">
      <c r="A110" s="7"/>
      <c r="B110" s="28"/>
      <c r="C110" s="4"/>
      <c r="D110" s="4"/>
      <c r="E110" s="36"/>
      <c r="F110" s="36"/>
      <c r="G110" s="36"/>
      <c r="H110" s="36"/>
      <c r="I110" s="36"/>
      <c r="J110" s="36"/>
    </row>
    <row r="111" spans="1:10" ht="18">
      <c r="A111" s="7" t="s">
        <v>99</v>
      </c>
      <c r="B111" s="10" t="s">
        <v>3</v>
      </c>
      <c r="C111" s="19" t="s">
        <v>78</v>
      </c>
      <c r="D111" s="4" t="s">
        <v>28</v>
      </c>
      <c r="E111" s="36">
        <f>SUM(F111+G111+H111+I111+J111)</f>
        <v>30</v>
      </c>
      <c r="F111" s="36"/>
      <c r="G111" s="36"/>
      <c r="H111" s="36"/>
      <c r="I111" s="36">
        <v>30</v>
      </c>
      <c r="J111" s="36"/>
    </row>
    <row r="112" spans="1:10" ht="18">
      <c r="A112" s="7"/>
      <c r="B112" s="10"/>
      <c r="C112" s="10"/>
      <c r="D112" s="4"/>
      <c r="E112" s="36"/>
      <c r="F112" s="36"/>
      <c r="G112" s="36"/>
      <c r="H112" s="36"/>
      <c r="I112" s="36"/>
      <c r="J112" s="36"/>
    </row>
    <row r="113" spans="1:10" ht="18">
      <c r="A113" s="7"/>
      <c r="B113" s="10" t="s">
        <v>62</v>
      </c>
      <c r="C113" s="19" t="s">
        <v>77</v>
      </c>
      <c r="D113" s="4" t="s">
        <v>9</v>
      </c>
      <c r="E113" s="36">
        <f aca="true" t="shared" si="22" ref="E113:E126">SUM(F113+G113+H113+I113+J113)</f>
        <v>13</v>
      </c>
      <c r="F113" s="36"/>
      <c r="G113" s="36"/>
      <c r="H113" s="36"/>
      <c r="I113" s="36">
        <v>8</v>
      </c>
      <c r="J113" s="36">
        <v>5</v>
      </c>
    </row>
    <row r="114" spans="1:10" ht="18">
      <c r="A114" s="7"/>
      <c r="B114" s="10"/>
      <c r="C114" s="19" t="s">
        <v>78</v>
      </c>
      <c r="D114" s="10" t="s">
        <v>24</v>
      </c>
      <c r="E114" s="36">
        <f t="shared" si="22"/>
        <v>74</v>
      </c>
      <c r="F114" s="36"/>
      <c r="G114" s="36">
        <v>2</v>
      </c>
      <c r="H114" s="36"/>
      <c r="I114" s="36">
        <v>52</v>
      </c>
      <c r="J114" s="36">
        <v>20</v>
      </c>
    </row>
    <row r="115" spans="1:10" ht="18">
      <c r="A115" s="7"/>
      <c r="B115" s="10" t="s">
        <v>63</v>
      </c>
      <c r="C115" s="19" t="s">
        <v>78</v>
      </c>
      <c r="D115" s="10" t="s">
        <v>24</v>
      </c>
      <c r="E115" s="36">
        <f t="shared" si="22"/>
        <v>5</v>
      </c>
      <c r="F115" s="36"/>
      <c r="G115" s="36"/>
      <c r="H115" s="36">
        <v>5</v>
      </c>
      <c r="I115" s="36"/>
      <c r="J115" s="36"/>
    </row>
    <row r="116" spans="1:10" ht="18">
      <c r="A116" s="7" t="s">
        <v>100</v>
      </c>
      <c r="B116" s="10" t="s">
        <v>55</v>
      </c>
      <c r="C116" s="19" t="s">
        <v>77</v>
      </c>
      <c r="D116" s="4" t="s">
        <v>9</v>
      </c>
      <c r="E116" s="36">
        <f t="shared" si="22"/>
        <v>91.253</v>
      </c>
      <c r="F116" s="36"/>
      <c r="G116" s="37"/>
      <c r="H116" s="36"/>
      <c r="I116" s="36">
        <v>7</v>
      </c>
      <c r="J116" s="36">
        <v>84.253</v>
      </c>
    </row>
    <row r="117" spans="1:10" ht="18">
      <c r="A117" s="7"/>
      <c r="B117" s="10"/>
      <c r="C117" s="19" t="s">
        <v>78</v>
      </c>
      <c r="D117" s="4" t="s">
        <v>18</v>
      </c>
      <c r="E117" s="36">
        <f t="shared" si="22"/>
        <v>120.59</v>
      </c>
      <c r="F117" s="36"/>
      <c r="G117" s="37"/>
      <c r="H117" s="36"/>
      <c r="I117" s="36">
        <v>74.38</v>
      </c>
      <c r="J117" s="36">
        <v>46.21</v>
      </c>
    </row>
    <row r="118" spans="1:10" ht="18">
      <c r="A118" s="7"/>
      <c r="B118" s="10"/>
      <c r="C118" s="19" t="s">
        <v>78</v>
      </c>
      <c r="D118" s="4" t="s">
        <v>22</v>
      </c>
      <c r="E118" s="36">
        <f t="shared" si="22"/>
        <v>47.5</v>
      </c>
      <c r="F118" s="36"/>
      <c r="G118" s="37"/>
      <c r="H118" s="36"/>
      <c r="I118" s="36"/>
      <c r="J118" s="36">
        <v>47.5</v>
      </c>
    </row>
    <row r="119" spans="1:10" ht="18">
      <c r="A119" s="7"/>
      <c r="B119" s="10"/>
      <c r="C119" s="19" t="s">
        <v>78</v>
      </c>
      <c r="D119" s="4" t="s">
        <v>25</v>
      </c>
      <c r="E119" s="36">
        <f t="shared" si="22"/>
        <v>15.45</v>
      </c>
      <c r="F119" s="36"/>
      <c r="G119" s="37"/>
      <c r="H119" s="36">
        <v>4.5</v>
      </c>
      <c r="I119" s="36">
        <v>10.95</v>
      </c>
      <c r="J119" s="36"/>
    </row>
    <row r="120" spans="1:10" ht="18">
      <c r="A120" s="7"/>
      <c r="B120" s="10"/>
      <c r="C120" s="19" t="s">
        <v>78</v>
      </c>
      <c r="D120" s="4" t="s">
        <v>24</v>
      </c>
      <c r="E120" s="36">
        <f t="shared" si="22"/>
        <v>44.45</v>
      </c>
      <c r="F120" s="36"/>
      <c r="G120" s="37"/>
      <c r="H120" s="36">
        <v>44.45</v>
      </c>
      <c r="I120" s="36"/>
      <c r="J120" s="36"/>
    </row>
    <row r="121" spans="1:10" ht="18">
      <c r="A121" s="7"/>
      <c r="B121" s="10"/>
      <c r="C121" s="4"/>
      <c r="D121" s="4"/>
      <c r="E121" s="36"/>
      <c r="F121" s="36"/>
      <c r="G121" s="37"/>
      <c r="H121" s="36"/>
      <c r="I121" s="36"/>
      <c r="J121" s="36"/>
    </row>
    <row r="122" spans="1:10" ht="18">
      <c r="A122" s="7"/>
      <c r="B122" s="10" t="s">
        <v>56</v>
      </c>
      <c r="C122" s="19" t="s">
        <v>78</v>
      </c>
      <c r="D122" s="4" t="s">
        <v>18</v>
      </c>
      <c r="E122" s="36">
        <f t="shared" si="22"/>
        <v>68.1</v>
      </c>
      <c r="F122" s="36"/>
      <c r="G122" s="37"/>
      <c r="H122" s="36"/>
      <c r="I122" s="36">
        <v>68.1</v>
      </c>
      <c r="J122" s="36"/>
    </row>
    <row r="123" spans="1:10" ht="18">
      <c r="A123" s="7"/>
      <c r="B123" s="10"/>
      <c r="C123" s="19" t="s">
        <v>78</v>
      </c>
      <c r="D123" s="4" t="s">
        <v>22</v>
      </c>
      <c r="E123" s="36">
        <f t="shared" si="22"/>
        <v>68.3</v>
      </c>
      <c r="F123" s="36"/>
      <c r="G123" s="36"/>
      <c r="H123" s="36"/>
      <c r="I123" s="36"/>
      <c r="J123" s="36">
        <v>68.3</v>
      </c>
    </row>
    <row r="124" spans="1:10" ht="18">
      <c r="A124" s="7"/>
      <c r="B124" s="10"/>
      <c r="C124" s="19" t="s">
        <v>78</v>
      </c>
      <c r="D124" s="4" t="s">
        <v>24</v>
      </c>
      <c r="E124" s="36">
        <f t="shared" si="22"/>
        <v>77.25</v>
      </c>
      <c r="F124" s="36"/>
      <c r="G124" s="36"/>
      <c r="H124" s="36">
        <v>77.25</v>
      </c>
      <c r="I124" s="36"/>
      <c r="J124" s="36"/>
    </row>
    <row r="125" spans="1:10" ht="18">
      <c r="A125" s="7"/>
      <c r="B125" s="10"/>
      <c r="C125" s="19" t="s">
        <v>78</v>
      </c>
      <c r="D125" s="4" t="s">
        <v>28</v>
      </c>
      <c r="E125" s="36">
        <f t="shared" si="22"/>
        <v>29.05</v>
      </c>
      <c r="F125" s="36"/>
      <c r="G125" s="36"/>
      <c r="H125" s="36"/>
      <c r="I125" s="36">
        <v>29.05</v>
      </c>
      <c r="J125" s="36"/>
    </row>
    <row r="126" spans="1:10" ht="18">
      <c r="A126" s="7"/>
      <c r="B126" s="10"/>
      <c r="C126" s="19" t="s">
        <v>77</v>
      </c>
      <c r="D126" s="4" t="s">
        <v>9</v>
      </c>
      <c r="E126" s="36">
        <f t="shared" si="22"/>
        <v>114.55</v>
      </c>
      <c r="F126" s="36"/>
      <c r="G126" s="36"/>
      <c r="H126" s="36">
        <v>46.95</v>
      </c>
      <c r="I126" s="36"/>
      <c r="J126" s="36">
        <v>67.6</v>
      </c>
    </row>
    <row r="127" spans="1:10" ht="18">
      <c r="A127" s="30"/>
      <c r="B127" s="31"/>
      <c r="C127" s="31"/>
      <c r="D127" s="23"/>
      <c r="E127" s="24"/>
      <c r="F127" s="23"/>
      <c r="G127" s="23"/>
      <c r="H127" s="23"/>
      <c r="I127" s="23"/>
      <c r="J127" s="23"/>
    </row>
    <row r="128" spans="1:10" ht="18">
      <c r="A128" s="30"/>
      <c r="B128" s="31"/>
      <c r="C128" s="31"/>
      <c r="D128" s="23"/>
      <c r="E128" s="24"/>
      <c r="F128" s="23"/>
      <c r="G128" s="23"/>
      <c r="H128" s="23"/>
      <c r="I128" s="23"/>
      <c r="J128" s="23"/>
    </row>
    <row r="130" spans="1:7" ht="22.5">
      <c r="A130" s="49" t="s">
        <v>101</v>
      </c>
      <c r="B130" s="49"/>
      <c r="C130" s="65"/>
      <c r="D130" s="65"/>
      <c r="E130" s="65"/>
      <c r="F130" s="65"/>
      <c r="G130" s="65"/>
    </row>
    <row r="131" spans="1:7" ht="22.5">
      <c r="A131" s="49" t="s">
        <v>102</v>
      </c>
      <c r="B131" s="49"/>
      <c r="C131" s="65"/>
      <c r="D131" s="65"/>
      <c r="E131" s="65"/>
      <c r="F131" s="65"/>
      <c r="G131" s="49" t="s">
        <v>59</v>
      </c>
    </row>
  </sheetData>
  <sheetProtection/>
  <mergeCells count="6">
    <mergeCell ref="F10:I10"/>
    <mergeCell ref="F11:I11"/>
    <mergeCell ref="F9:J9"/>
    <mergeCell ref="A3:J3"/>
    <mergeCell ref="A4:J4"/>
    <mergeCell ref="A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OPEY A.</dc:creator>
  <cp:keywords/>
  <dc:description/>
  <cp:lastModifiedBy>Admin</cp:lastModifiedBy>
  <cp:lastPrinted>2021-04-22T10:56:50Z</cp:lastPrinted>
  <dcterms:created xsi:type="dcterms:W3CDTF">2000-05-15T03:58:04Z</dcterms:created>
  <dcterms:modified xsi:type="dcterms:W3CDTF">2021-04-29T09:28:59Z</dcterms:modified>
  <cp:category/>
  <cp:version/>
  <cp:contentType/>
  <cp:contentStatus/>
</cp:coreProperties>
</file>